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<sst xmlns="http://schemas.openxmlformats.org/spreadsheetml/2006/main" count="232" uniqueCount="123">
  <si>
    <t xml:space="preserve">Рег № </t>
  </si>
  <si>
    <t>ФИО</t>
  </si>
  <si>
    <t>Ник в форуме</t>
  </si>
  <si>
    <t>Город</t>
  </si>
  <si>
    <t>Вес улова</t>
  </si>
  <si>
    <t>штраф</t>
  </si>
  <si>
    <t>шт.</t>
  </si>
  <si>
    <t>Сам. Мал.</t>
  </si>
  <si>
    <t>Сам. Больш.</t>
  </si>
  <si>
    <t>Занятое место</t>
  </si>
  <si>
    <t>Кемерово</t>
  </si>
  <si>
    <t>щука</t>
  </si>
  <si>
    <t>Малков Алексей</t>
  </si>
  <si>
    <t>Караткевич Александр</t>
  </si>
  <si>
    <t>Топки</t>
  </si>
  <si>
    <t>Смирнов Евгений</t>
  </si>
  <si>
    <t>окунь</t>
  </si>
  <si>
    <t>Калеев Юрий</t>
  </si>
  <si>
    <t>Павлов Игорь</t>
  </si>
  <si>
    <t>Колупаев Кирилл</t>
  </si>
  <si>
    <t>Шеенко Дмитрий</t>
  </si>
  <si>
    <t xml:space="preserve">Ефремов Анатолий </t>
  </si>
  <si>
    <t>Поклонов Евгений</t>
  </si>
  <si>
    <t>соревнования "Кемеровская рыбалка. Лентий  Хищник  2015"  Панфилово12 июля 2015</t>
  </si>
  <si>
    <t>Полуэктов Алексей</t>
  </si>
  <si>
    <t>Стоцкий Сергей</t>
  </si>
  <si>
    <t>Кузнецов Василий</t>
  </si>
  <si>
    <t>Ленинск-Кузнецкий</t>
  </si>
  <si>
    <t>2 щуки</t>
  </si>
  <si>
    <t>щука + 4 окуня</t>
  </si>
  <si>
    <t>Воронков Олег</t>
  </si>
  <si>
    <t>Фомин Станислав</t>
  </si>
  <si>
    <t>Буц Олег</t>
  </si>
  <si>
    <t>Прокопьевск</t>
  </si>
  <si>
    <t>17 окуней</t>
  </si>
  <si>
    <t>Данилов Павел</t>
  </si>
  <si>
    <t>2 щуки + 8 окуней</t>
  </si>
  <si>
    <t>щ+17окуней</t>
  </si>
  <si>
    <t>Бобив Иван</t>
  </si>
  <si>
    <t>4 щуки</t>
  </si>
  <si>
    <t>Новокрещенов Никита</t>
  </si>
  <si>
    <t>3 щуки</t>
  </si>
  <si>
    <t>Смирнов Виктор</t>
  </si>
  <si>
    <t>Галитовский Дмитрий</t>
  </si>
  <si>
    <t>48окуней</t>
  </si>
  <si>
    <t>Галиуллин Марат</t>
  </si>
  <si>
    <t>щука+5 окуней</t>
  </si>
  <si>
    <t>Илюхин Дмитрий</t>
  </si>
  <si>
    <t>Новосибирск</t>
  </si>
  <si>
    <t xml:space="preserve">Гусельников Владимир </t>
  </si>
  <si>
    <t>2 щуки + 7 окуней</t>
  </si>
  <si>
    <t>8 окуней</t>
  </si>
  <si>
    <t>Троимов Андрей</t>
  </si>
  <si>
    <t>Страшнов Александр</t>
  </si>
  <si>
    <t>13 окуней</t>
  </si>
  <si>
    <t>Гаврилов Александр</t>
  </si>
  <si>
    <t>9 окуней</t>
  </si>
  <si>
    <t>Колмачевский Александр</t>
  </si>
  <si>
    <t>7 окуней</t>
  </si>
  <si>
    <t>Логутенко Александр</t>
  </si>
  <si>
    <t>Севск</t>
  </si>
  <si>
    <t>15 окуней</t>
  </si>
  <si>
    <t xml:space="preserve">Рудаков Максим </t>
  </si>
  <si>
    <t>Фомин Анатолий</t>
  </si>
  <si>
    <t>Шевелев Максим</t>
  </si>
  <si>
    <t>Шилин Юрий</t>
  </si>
  <si>
    <t>Жигалин Александр</t>
  </si>
  <si>
    <t>2 щукт окунь</t>
  </si>
  <si>
    <t>Никульшин Владимир</t>
  </si>
  <si>
    <t>22 окуня</t>
  </si>
  <si>
    <t xml:space="preserve">21окунь </t>
  </si>
  <si>
    <t>Еремин Виктор</t>
  </si>
  <si>
    <t>2 щуки + окунь</t>
  </si>
  <si>
    <t>Заречнев Виктор</t>
  </si>
  <si>
    <t>Белово</t>
  </si>
  <si>
    <t>Евенко Максим</t>
  </si>
  <si>
    <t>Бондаренко Максим</t>
  </si>
  <si>
    <t>Беккер Михаил</t>
  </si>
  <si>
    <t>45 окуней</t>
  </si>
  <si>
    <t>Шипилов Евгений</t>
  </si>
  <si>
    <t>щука +7окуней</t>
  </si>
  <si>
    <t>Бокарев Виктор</t>
  </si>
  <si>
    <t>Верещагин Виталий</t>
  </si>
  <si>
    <t>Тихонов Никита</t>
  </si>
  <si>
    <t>Ушаков Василий</t>
  </si>
  <si>
    <t>Гончаров Виктор</t>
  </si>
  <si>
    <t>Яшкино</t>
  </si>
  <si>
    <t>Атапин Михаил</t>
  </si>
  <si>
    <t>Крохалев Константин</t>
  </si>
  <si>
    <t>Пичугин Дмитрий</t>
  </si>
  <si>
    <t>возраст</t>
  </si>
  <si>
    <t>Красноженов Константин</t>
  </si>
  <si>
    <t>Кладнев Дмиртий</t>
  </si>
  <si>
    <t>Гусельников Владимир</t>
  </si>
  <si>
    <t>Шубин Павел</t>
  </si>
  <si>
    <t>Монахов Константин</t>
  </si>
  <si>
    <t>Ягуново</t>
  </si>
  <si>
    <t>Михалев Вячеслав</t>
  </si>
  <si>
    <t>Размарин Николай</t>
  </si>
  <si>
    <t>Юрга</t>
  </si>
  <si>
    <t>Коробков Александр</t>
  </si>
  <si>
    <t>Промышленная</t>
  </si>
  <si>
    <t>Карпович Максим</t>
  </si>
  <si>
    <t>Александров Алексей</t>
  </si>
  <si>
    <t>Горбачев Александр</t>
  </si>
  <si>
    <t>Бездненжных Андрей</t>
  </si>
  <si>
    <t>Душанов Александр</t>
  </si>
  <si>
    <t>Богза Сергей</t>
  </si>
  <si>
    <t>Латыгин Вадим</t>
  </si>
  <si>
    <t>Герасимов Алексей</t>
  </si>
  <si>
    <t>Горбачев Владимир</t>
  </si>
  <si>
    <t>Белов Дмитрий</t>
  </si>
  <si>
    <t xml:space="preserve">Смирнов Виктор </t>
  </si>
  <si>
    <t>Худяков Михаил</t>
  </si>
  <si>
    <t>Сампоева Любовь</t>
  </si>
  <si>
    <t>Металлплощадка</t>
  </si>
  <si>
    <t>Абузяров Александр</t>
  </si>
  <si>
    <t>Чазов Владимир</t>
  </si>
  <si>
    <t>Богза Иван</t>
  </si>
  <si>
    <t>Степичев Сергей</t>
  </si>
  <si>
    <t>Ощепков Евгений</t>
  </si>
  <si>
    <t>Мещеряков Кирилл</t>
  </si>
  <si>
    <t>соревнования "Кемеровская рыбалка. Осенний  Хищник  2015"  Ягуново, озеро Солдатское, 26 сентября 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</si>
</sst>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2">
    <font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E32" sqref="E32"/>
    </sheetView>
  </sheetViews>
  <sheetFormatPr defaultColWidth="9.00390625" defaultRowHeight="12.75"/>
  <cols>
    <col min="1" max="1" width="8.00390625" style="0" customWidth="1"/>
    <col min="2" max="2" width="27.00390625" style="0" customWidth="1"/>
    <col min="3" max="3" width="11.75390625" style="0" customWidth="1"/>
    <col min="4" max="4" width="13.00390625" style="0" customWidth="1"/>
    <col min="5" max="5" width="10.625" style="0" bestFit="1" customWidth="1"/>
    <col min="6" max="6" width="7.625" style="0" customWidth="1"/>
    <col min="7" max="7" width="5.25390625" style="0" customWidth="1"/>
    <col min="8" max="8" width="5.75390625" style="0" customWidth="1"/>
    <col min="9" max="9" width="7.375" style="0" customWidth="1"/>
    <col min="10" max="10" width="11.875" style="0" customWidth="1"/>
    <col min="11" max="11" width="11.25390625" style="0" customWidth="1"/>
  </cols>
  <sheetData>
    <row r="1" ht="15.75">
      <c r="B1" s="1" t="s">
        <v>23</v>
      </c>
    </row>
    <row r="3" spans="1:11" ht="38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 t="s">
        <v>6</v>
      </c>
      <c r="H3" s="2" t="s">
        <v>7</v>
      </c>
      <c r="I3" s="2" t="s">
        <v>8</v>
      </c>
      <c r="J3" s="5" t="s">
        <v>9</v>
      </c>
      <c r="K3" s="6"/>
    </row>
    <row r="4" spans="1:11" ht="12.75">
      <c r="A4" s="15">
        <v>1</v>
      </c>
      <c r="B4" s="16" t="s">
        <v>24</v>
      </c>
      <c r="C4" s="16"/>
      <c r="D4" s="16" t="s">
        <v>10</v>
      </c>
      <c r="E4" s="16"/>
      <c r="F4" s="17"/>
      <c r="G4" s="18"/>
      <c r="H4" s="19"/>
      <c r="I4" s="19"/>
      <c r="J4" s="20"/>
      <c r="K4" s="21"/>
    </row>
    <row r="5" spans="1:11" ht="12.75">
      <c r="A5" s="15">
        <v>2</v>
      </c>
      <c r="B5" s="16" t="s">
        <v>25</v>
      </c>
      <c r="C5" s="16"/>
      <c r="D5" s="16" t="s">
        <v>10</v>
      </c>
      <c r="E5" s="16">
        <v>810</v>
      </c>
      <c r="F5" s="17"/>
      <c r="G5" s="18"/>
      <c r="H5" s="19"/>
      <c r="I5" s="19"/>
      <c r="J5" s="20"/>
      <c r="K5" s="21" t="s">
        <v>11</v>
      </c>
    </row>
    <row r="6" spans="1:11" ht="25.5">
      <c r="A6" s="15">
        <v>3</v>
      </c>
      <c r="B6" s="16" t="s">
        <v>26</v>
      </c>
      <c r="C6" s="16"/>
      <c r="D6" s="16" t="s">
        <v>27</v>
      </c>
      <c r="E6" s="16">
        <f>420+170</f>
        <v>590</v>
      </c>
      <c r="F6" s="17"/>
      <c r="G6" s="18"/>
      <c r="H6" s="19"/>
      <c r="I6" s="19"/>
      <c r="J6" s="20"/>
      <c r="K6" s="21" t="s">
        <v>28</v>
      </c>
    </row>
    <row r="7" spans="1:11" ht="12.75">
      <c r="A7" s="15">
        <v>4</v>
      </c>
      <c r="B7" s="16" t="s">
        <v>19</v>
      </c>
      <c r="C7" s="16"/>
      <c r="D7" s="16" t="s">
        <v>10</v>
      </c>
      <c r="E7" s="16">
        <f>815+175</f>
        <v>990</v>
      </c>
      <c r="F7" s="17"/>
      <c r="G7" s="18"/>
      <c r="H7" s="19"/>
      <c r="I7" s="19"/>
      <c r="J7" s="20"/>
      <c r="K7" s="21" t="s">
        <v>29</v>
      </c>
    </row>
    <row r="8" spans="1:11" ht="12.75">
      <c r="A8" s="15">
        <v>5</v>
      </c>
      <c r="B8" s="16" t="s">
        <v>30</v>
      </c>
      <c r="C8" s="16"/>
      <c r="D8" s="16" t="s">
        <v>10</v>
      </c>
      <c r="E8" s="16"/>
      <c r="F8" s="17"/>
      <c r="G8" s="18"/>
      <c r="H8" s="19"/>
      <c r="I8" s="19"/>
      <c r="J8" s="20"/>
      <c r="K8" s="21"/>
    </row>
    <row r="9" spans="1:11" ht="12.75">
      <c r="A9" s="15">
        <v>6</v>
      </c>
      <c r="B9" s="16" t="s">
        <v>31</v>
      </c>
      <c r="C9" s="16"/>
      <c r="D9" s="16" t="s">
        <v>10</v>
      </c>
      <c r="E9" s="16">
        <f>600+420</f>
        <v>1020</v>
      </c>
      <c r="F9" s="17"/>
      <c r="G9" s="18"/>
      <c r="H9" s="19"/>
      <c r="I9" s="19"/>
      <c r="J9" s="20"/>
      <c r="K9" s="21" t="s">
        <v>28</v>
      </c>
    </row>
    <row r="10" spans="1:11" ht="12.75">
      <c r="A10" s="15">
        <v>7</v>
      </c>
      <c r="B10" s="16" t="s">
        <v>32</v>
      </c>
      <c r="C10" s="16"/>
      <c r="D10" s="16" t="s">
        <v>33</v>
      </c>
      <c r="E10" s="16">
        <f>680+720</f>
        <v>1400</v>
      </c>
      <c r="F10" s="17"/>
      <c r="G10" s="18"/>
      <c r="H10" s="19"/>
      <c r="I10" s="19"/>
      <c r="J10" s="20"/>
      <c r="K10" s="21" t="s">
        <v>34</v>
      </c>
    </row>
    <row r="11" spans="1:11" ht="12.75">
      <c r="A11" s="15">
        <v>8</v>
      </c>
      <c r="B11" s="16" t="s">
        <v>35</v>
      </c>
      <c r="C11" s="16"/>
      <c r="D11" s="16" t="s">
        <v>10</v>
      </c>
      <c r="E11" s="16">
        <f>325+1250+540+335</f>
        <v>2450</v>
      </c>
      <c r="F11" s="17"/>
      <c r="G11" s="18"/>
      <c r="H11" s="19"/>
      <c r="I11" s="19">
        <v>1250</v>
      </c>
      <c r="J11" s="20">
        <v>3</v>
      </c>
      <c r="K11" s="21" t="s">
        <v>36</v>
      </c>
    </row>
    <row r="12" spans="1:11" ht="12.75">
      <c r="A12" s="15">
        <v>9</v>
      </c>
      <c r="B12" s="16" t="s">
        <v>13</v>
      </c>
      <c r="C12" s="16"/>
      <c r="D12" s="16" t="s">
        <v>10</v>
      </c>
      <c r="E12" s="16">
        <f>825+510+190</f>
        <v>1525</v>
      </c>
      <c r="F12" s="17"/>
      <c r="G12" s="18"/>
      <c r="H12" s="19"/>
      <c r="I12" s="19"/>
      <c r="J12" s="20"/>
      <c r="K12" s="21" t="s">
        <v>37</v>
      </c>
    </row>
    <row r="13" spans="1:11" ht="12.75">
      <c r="A13" s="15">
        <v>10</v>
      </c>
      <c r="B13" s="16" t="s">
        <v>38</v>
      </c>
      <c r="C13" s="16"/>
      <c r="D13" s="16" t="s">
        <v>14</v>
      </c>
      <c r="E13" s="16">
        <f>620+410+755+665</f>
        <v>2450</v>
      </c>
      <c r="F13" s="17"/>
      <c r="G13" s="18"/>
      <c r="H13" s="19"/>
      <c r="I13" s="19">
        <v>755</v>
      </c>
      <c r="J13" s="20">
        <v>2</v>
      </c>
      <c r="K13" s="21" t="s">
        <v>39</v>
      </c>
    </row>
    <row r="14" spans="1:11" ht="12.75">
      <c r="A14" s="15">
        <v>11</v>
      </c>
      <c r="B14" s="16" t="s">
        <v>17</v>
      </c>
      <c r="C14" s="16"/>
      <c r="D14" s="16" t="s">
        <v>10</v>
      </c>
      <c r="E14" s="16">
        <f>270+470</f>
        <v>740</v>
      </c>
      <c r="F14" s="17"/>
      <c r="G14" s="18"/>
      <c r="H14" s="19"/>
      <c r="I14" s="19">
        <v>470</v>
      </c>
      <c r="J14" s="20"/>
      <c r="K14" s="21" t="s">
        <v>28</v>
      </c>
    </row>
    <row r="15" spans="1:11" ht="12.75">
      <c r="A15" s="15">
        <v>12</v>
      </c>
      <c r="B15" s="16" t="s">
        <v>40</v>
      </c>
      <c r="C15" s="16"/>
      <c r="D15" s="16" t="s">
        <v>10</v>
      </c>
      <c r="E15" s="16">
        <f>960+465+885</f>
        <v>2310</v>
      </c>
      <c r="F15" s="17"/>
      <c r="G15" s="18"/>
      <c r="H15" s="19"/>
      <c r="I15" s="19"/>
      <c r="J15" s="20"/>
      <c r="K15" s="21" t="s">
        <v>41</v>
      </c>
    </row>
    <row r="16" spans="1:11" ht="12.75">
      <c r="A16" s="15">
        <v>13</v>
      </c>
      <c r="B16" s="16" t="s">
        <v>42</v>
      </c>
      <c r="C16" s="16"/>
      <c r="D16" s="16" t="s">
        <v>10</v>
      </c>
      <c r="E16" s="16">
        <v>330</v>
      </c>
      <c r="F16" s="17"/>
      <c r="G16" s="18"/>
      <c r="H16" s="19"/>
      <c r="I16" s="19"/>
      <c r="J16" s="20"/>
      <c r="K16" s="21" t="s">
        <v>11</v>
      </c>
    </row>
    <row r="17" spans="1:11" ht="12.75">
      <c r="A17" s="15">
        <v>14</v>
      </c>
      <c r="B17" s="16" t="s">
        <v>43</v>
      </c>
      <c r="C17" s="16"/>
      <c r="D17" s="16" t="s">
        <v>33</v>
      </c>
      <c r="E17" s="16">
        <f>910+1005</f>
        <v>1915</v>
      </c>
      <c r="F17" s="17"/>
      <c r="G17" s="18"/>
      <c r="H17" s="19"/>
      <c r="I17" s="19"/>
      <c r="J17" s="20"/>
      <c r="K17" s="21" t="s">
        <v>44</v>
      </c>
    </row>
    <row r="18" spans="1:11" ht="12.75">
      <c r="A18" s="15">
        <v>15</v>
      </c>
      <c r="B18" s="16" t="s">
        <v>45</v>
      </c>
      <c r="C18" s="16"/>
      <c r="D18" s="16" t="s">
        <v>10</v>
      </c>
      <c r="E18" s="16">
        <f>435+230</f>
        <v>665</v>
      </c>
      <c r="F18" s="17"/>
      <c r="G18" s="18"/>
      <c r="H18" s="19"/>
      <c r="I18" s="19"/>
      <c r="J18" s="20"/>
      <c r="K18" s="21" t="s">
        <v>46</v>
      </c>
    </row>
    <row r="19" spans="1:11" ht="12.75">
      <c r="A19" s="15">
        <v>16</v>
      </c>
      <c r="B19" s="16" t="s">
        <v>47</v>
      </c>
      <c r="C19" s="16"/>
      <c r="D19" s="16" t="s">
        <v>48</v>
      </c>
      <c r="E19" s="16">
        <v>395</v>
      </c>
      <c r="F19" s="17"/>
      <c r="G19" s="18"/>
      <c r="H19" s="19"/>
      <c r="I19" s="19"/>
      <c r="J19" s="20"/>
      <c r="K19" s="21" t="s">
        <v>11</v>
      </c>
    </row>
    <row r="20" spans="1:11" ht="12.75">
      <c r="A20" s="15">
        <v>17</v>
      </c>
      <c r="B20" s="16" t="s">
        <v>49</v>
      </c>
      <c r="C20" s="16"/>
      <c r="D20" s="16" t="s">
        <v>14</v>
      </c>
      <c r="E20" s="16">
        <f>120+445+560+295</f>
        <v>1420</v>
      </c>
      <c r="F20" s="17"/>
      <c r="G20" s="18"/>
      <c r="H20" s="19"/>
      <c r="I20" s="19"/>
      <c r="J20" s="20"/>
      <c r="K20" s="21" t="s">
        <v>50</v>
      </c>
    </row>
    <row r="21" spans="1:11" ht="12.75">
      <c r="A21" s="15">
        <v>18</v>
      </c>
      <c r="B21" s="16" t="s">
        <v>18</v>
      </c>
      <c r="C21" s="16"/>
      <c r="D21" s="16" t="s">
        <v>10</v>
      </c>
      <c r="E21" s="16">
        <v>295</v>
      </c>
      <c r="F21" s="17"/>
      <c r="G21" s="18"/>
      <c r="H21" s="19"/>
      <c r="I21" s="19"/>
      <c r="J21" s="20"/>
      <c r="K21" s="21" t="s">
        <v>11</v>
      </c>
    </row>
    <row r="22" spans="1:11" ht="12.75">
      <c r="A22" s="15">
        <v>19</v>
      </c>
      <c r="B22" s="16" t="s">
        <v>22</v>
      </c>
      <c r="C22" s="16"/>
      <c r="D22" s="16" t="s">
        <v>10</v>
      </c>
      <c r="E22" s="16">
        <f>680+225</f>
        <v>905</v>
      </c>
      <c r="F22" s="17"/>
      <c r="G22" s="18"/>
      <c r="H22" s="19"/>
      <c r="I22" s="19"/>
      <c r="J22" s="20"/>
      <c r="K22" s="21" t="s">
        <v>51</v>
      </c>
    </row>
    <row r="23" spans="1:11" ht="12.75">
      <c r="A23" s="15">
        <v>20</v>
      </c>
      <c r="B23" s="16" t="s">
        <v>52</v>
      </c>
      <c r="C23" s="16"/>
      <c r="D23" s="16" t="s">
        <v>10</v>
      </c>
      <c r="E23" s="16"/>
      <c r="F23" s="17"/>
      <c r="G23" s="18"/>
      <c r="H23" s="19"/>
      <c r="I23" s="19"/>
      <c r="J23" s="20"/>
      <c r="K23" s="21"/>
    </row>
    <row r="24" spans="1:11" ht="12.75">
      <c r="A24" s="15">
        <v>21</v>
      </c>
      <c r="B24" s="16" t="s">
        <v>53</v>
      </c>
      <c r="C24" s="16"/>
      <c r="D24" s="16" t="s">
        <v>33</v>
      </c>
      <c r="E24" s="16">
        <f>765+270</f>
        <v>1035</v>
      </c>
      <c r="F24" s="17"/>
      <c r="G24" s="18"/>
      <c r="H24" s="19"/>
      <c r="I24" s="19"/>
      <c r="J24" s="20"/>
      <c r="K24" s="21" t="s">
        <v>54</v>
      </c>
    </row>
    <row r="25" spans="1:11" ht="12.75">
      <c r="A25" s="15">
        <v>22</v>
      </c>
      <c r="B25" s="16" t="s">
        <v>55</v>
      </c>
      <c r="C25" s="16"/>
      <c r="D25" s="16" t="s">
        <v>10</v>
      </c>
      <c r="E25" s="16">
        <v>705</v>
      </c>
      <c r="F25" s="17"/>
      <c r="G25" s="18"/>
      <c r="H25" s="19"/>
      <c r="I25" s="19"/>
      <c r="J25" s="20"/>
      <c r="K25" s="21" t="s">
        <v>56</v>
      </c>
    </row>
    <row r="26" spans="1:11" ht="12.75">
      <c r="A26" s="15">
        <v>23</v>
      </c>
      <c r="B26" s="16" t="s">
        <v>57</v>
      </c>
      <c r="C26" s="16"/>
      <c r="D26" s="16" t="s">
        <v>10</v>
      </c>
      <c r="E26" s="16">
        <f>890+980</f>
        <v>1870</v>
      </c>
      <c r="F26" s="17"/>
      <c r="G26" s="18"/>
      <c r="H26" s="19"/>
      <c r="I26" s="19">
        <v>980</v>
      </c>
      <c r="J26" s="20"/>
      <c r="K26" s="21" t="s">
        <v>28</v>
      </c>
    </row>
    <row r="27" spans="1:11" ht="12.75">
      <c r="A27" s="15">
        <v>24</v>
      </c>
      <c r="B27" s="16" t="s">
        <v>12</v>
      </c>
      <c r="C27" s="16"/>
      <c r="D27" s="16" t="s">
        <v>10</v>
      </c>
      <c r="E27" s="16">
        <f>250+350</f>
        <v>600</v>
      </c>
      <c r="F27" s="17"/>
      <c r="G27" s="18"/>
      <c r="H27" s="19"/>
      <c r="I27" s="19"/>
      <c r="J27" s="20"/>
      <c r="K27" s="21" t="s">
        <v>58</v>
      </c>
    </row>
    <row r="28" spans="1:11" ht="12.75">
      <c r="A28" s="15">
        <v>25</v>
      </c>
      <c r="B28" s="16" t="s">
        <v>59</v>
      </c>
      <c r="C28" s="16"/>
      <c r="D28" s="16" t="s">
        <v>60</v>
      </c>
      <c r="E28" s="16">
        <f>995+225</f>
        <v>1220</v>
      </c>
      <c r="F28" s="17"/>
      <c r="G28" s="18"/>
      <c r="H28" s="19"/>
      <c r="I28" s="19"/>
      <c r="J28" s="20"/>
      <c r="K28" s="21" t="s">
        <v>61</v>
      </c>
    </row>
    <row r="29" spans="1:11" ht="12.75">
      <c r="A29" s="15">
        <v>26</v>
      </c>
      <c r="B29" s="16" t="s">
        <v>62</v>
      </c>
      <c r="C29" s="16"/>
      <c r="D29" s="16" t="s">
        <v>10</v>
      </c>
      <c r="E29" s="16"/>
      <c r="F29" s="17"/>
      <c r="G29" s="18"/>
      <c r="H29" s="19"/>
      <c r="I29" s="19"/>
      <c r="J29" s="20"/>
      <c r="K29" s="21"/>
    </row>
    <row r="30" spans="1:11" ht="25.5">
      <c r="A30" s="15">
        <v>27</v>
      </c>
      <c r="B30" s="16" t="s">
        <v>63</v>
      </c>
      <c r="C30" s="16"/>
      <c r="D30" s="16" t="s">
        <v>27</v>
      </c>
      <c r="E30" s="16"/>
      <c r="F30" s="17"/>
      <c r="G30" s="18"/>
      <c r="H30" s="19"/>
      <c r="I30" s="19"/>
      <c r="J30" s="20"/>
      <c r="K30" s="21"/>
    </row>
    <row r="31" spans="1:11" ht="12.75">
      <c r="A31" s="15">
        <v>28</v>
      </c>
      <c r="B31" s="16" t="s">
        <v>64</v>
      </c>
      <c r="C31" s="16"/>
      <c r="D31" s="16" t="s">
        <v>10</v>
      </c>
      <c r="E31" s="16"/>
      <c r="F31" s="17"/>
      <c r="G31" s="18"/>
      <c r="H31" s="19"/>
      <c r="I31" s="19"/>
      <c r="J31" s="20"/>
      <c r="K31" s="21"/>
    </row>
    <row r="32" spans="1:11" ht="25.5">
      <c r="A32" s="15">
        <v>29</v>
      </c>
      <c r="B32" s="16" t="s">
        <v>65</v>
      </c>
      <c r="C32" s="16"/>
      <c r="D32" s="16" t="s">
        <v>27</v>
      </c>
      <c r="E32" s="16">
        <v>950</v>
      </c>
      <c r="F32" s="17"/>
      <c r="G32" s="18"/>
      <c r="H32" s="19"/>
      <c r="I32" s="19"/>
      <c r="J32" s="20"/>
      <c r="K32" s="21" t="s">
        <v>11</v>
      </c>
    </row>
    <row r="33" spans="1:11" ht="12.75">
      <c r="A33" s="15">
        <v>30</v>
      </c>
      <c r="B33" s="16" t="s">
        <v>66</v>
      </c>
      <c r="C33" s="16"/>
      <c r="D33" s="16" t="s">
        <v>10</v>
      </c>
      <c r="E33" s="16">
        <f>120+250+665</f>
        <v>1035</v>
      </c>
      <c r="F33" s="17"/>
      <c r="G33" s="18"/>
      <c r="H33" s="19"/>
      <c r="I33" s="19">
        <v>665</v>
      </c>
      <c r="J33" s="20"/>
      <c r="K33" s="21" t="s">
        <v>67</v>
      </c>
    </row>
    <row r="34" spans="1:11" ht="12.75">
      <c r="A34" s="15">
        <v>31</v>
      </c>
      <c r="B34" s="16" t="s">
        <v>21</v>
      </c>
      <c r="C34" s="16"/>
      <c r="D34" s="16" t="s">
        <v>10</v>
      </c>
      <c r="E34" s="16">
        <v>560</v>
      </c>
      <c r="F34" s="17"/>
      <c r="G34" s="18"/>
      <c r="H34" s="19"/>
      <c r="I34" s="19"/>
      <c r="J34" s="20"/>
      <c r="K34" s="21" t="s">
        <v>11</v>
      </c>
    </row>
    <row r="35" spans="1:11" ht="12.75">
      <c r="A35" s="15">
        <v>32</v>
      </c>
      <c r="B35" s="16" t="s">
        <v>20</v>
      </c>
      <c r="C35" s="16"/>
      <c r="D35" s="16" t="s">
        <v>10</v>
      </c>
      <c r="E35" s="16">
        <v>155</v>
      </c>
      <c r="F35" s="17"/>
      <c r="G35" s="18"/>
      <c r="H35" s="19"/>
      <c r="I35" s="19"/>
      <c r="J35" s="20"/>
      <c r="K35" s="21" t="s">
        <v>16</v>
      </c>
    </row>
    <row r="36" spans="1:11" ht="12.75">
      <c r="A36" s="15">
        <v>33</v>
      </c>
      <c r="B36" s="16" t="s">
        <v>68</v>
      </c>
      <c r="C36" s="16"/>
      <c r="D36" s="16" t="s">
        <v>33</v>
      </c>
      <c r="E36" s="16">
        <f>800+895</f>
        <v>1695</v>
      </c>
      <c r="F36" s="17"/>
      <c r="G36" s="18"/>
      <c r="H36" s="19"/>
      <c r="I36" s="19"/>
      <c r="J36" s="20"/>
      <c r="K36" s="21" t="s">
        <v>69</v>
      </c>
    </row>
    <row r="37" spans="1:11" ht="12.75">
      <c r="A37" s="15">
        <v>34</v>
      </c>
      <c r="B37" s="16" t="s">
        <v>15</v>
      </c>
      <c r="C37" s="16"/>
      <c r="D37" s="16" t="s">
        <v>10</v>
      </c>
      <c r="E37" s="16">
        <f>635+560</f>
        <v>1195</v>
      </c>
      <c r="F37" s="17"/>
      <c r="G37" s="18"/>
      <c r="H37" s="19"/>
      <c r="I37" s="19"/>
      <c r="J37" s="20"/>
      <c r="K37" s="21" t="s">
        <v>70</v>
      </c>
    </row>
    <row r="38" spans="1:11" ht="12.75">
      <c r="A38" s="15">
        <v>35</v>
      </c>
      <c r="B38" s="16" t="s">
        <v>71</v>
      </c>
      <c r="C38" s="16"/>
      <c r="D38" s="16" t="s">
        <v>10</v>
      </c>
      <c r="E38" s="16">
        <f>90+440+575</f>
        <v>1105</v>
      </c>
      <c r="F38" s="17"/>
      <c r="G38" s="18"/>
      <c r="H38" s="19"/>
      <c r="I38" s="19"/>
      <c r="J38" s="20"/>
      <c r="K38" s="21" t="s">
        <v>72</v>
      </c>
    </row>
    <row r="39" spans="1:11" ht="12.75">
      <c r="A39" s="15">
        <v>36</v>
      </c>
      <c r="B39" s="16" t="s">
        <v>73</v>
      </c>
      <c r="C39" s="16"/>
      <c r="D39" s="16" t="s">
        <v>74</v>
      </c>
      <c r="E39" s="16">
        <f>335+235</f>
        <v>570</v>
      </c>
      <c r="F39" s="17"/>
      <c r="G39" s="18"/>
      <c r="H39" s="19"/>
      <c r="I39" s="19"/>
      <c r="J39" s="20"/>
      <c r="K39" s="21"/>
    </row>
    <row r="40" spans="1:11" ht="12.75">
      <c r="A40" s="15">
        <v>37</v>
      </c>
      <c r="B40" s="16" t="s">
        <v>75</v>
      </c>
      <c r="C40" s="16"/>
      <c r="D40" s="16" t="s">
        <v>10</v>
      </c>
      <c r="E40" s="16">
        <v>310</v>
      </c>
      <c r="F40" s="17"/>
      <c r="G40" s="18"/>
      <c r="H40" s="19"/>
      <c r="I40" s="19"/>
      <c r="J40" s="20"/>
      <c r="K40" s="21" t="s">
        <v>11</v>
      </c>
    </row>
    <row r="41" spans="1:11" ht="12.75">
      <c r="A41" s="15">
        <v>38</v>
      </c>
      <c r="B41" s="16" t="s">
        <v>76</v>
      </c>
      <c r="C41" s="16"/>
      <c r="D41" s="16" t="s">
        <v>10</v>
      </c>
      <c r="E41" s="16">
        <f>575+480</f>
        <v>1055</v>
      </c>
      <c r="F41" s="17"/>
      <c r="G41" s="18"/>
      <c r="H41" s="19"/>
      <c r="I41" s="19">
        <v>575</v>
      </c>
      <c r="J41" s="20"/>
      <c r="K41" s="21" t="s">
        <v>11</v>
      </c>
    </row>
    <row r="42" spans="1:11" ht="12.75">
      <c r="A42" s="7">
        <v>39</v>
      </c>
      <c r="B42" s="8" t="s">
        <v>77</v>
      </c>
      <c r="C42" s="8"/>
      <c r="D42" s="8" t="s">
        <v>10</v>
      </c>
      <c r="E42" s="11">
        <v>4115</v>
      </c>
      <c r="F42" s="14"/>
      <c r="G42" s="13"/>
      <c r="H42" s="9"/>
      <c r="I42" s="9"/>
      <c r="J42" s="10">
        <v>1</v>
      </c>
      <c r="K42" s="22" t="s">
        <v>78</v>
      </c>
    </row>
    <row r="43" spans="1:11" ht="12.75">
      <c r="A43" s="7">
        <v>40</v>
      </c>
      <c r="B43" s="8" t="s">
        <v>79</v>
      </c>
      <c r="C43" s="8"/>
      <c r="D43" s="8" t="s">
        <v>10</v>
      </c>
      <c r="E43" s="11">
        <f>165+595+475</f>
        <v>1235</v>
      </c>
      <c r="F43" s="14"/>
      <c r="G43" s="13"/>
      <c r="H43" s="9"/>
      <c r="I43" s="9">
        <v>595</v>
      </c>
      <c r="J43" s="10"/>
      <c r="K43" s="21" t="s">
        <v>80</v>
      </c>
    </row>
    <row r="44" spans="1:11" ht="12.75">
      <c r="A44" s="7">
        <v>41</v>
      </c>
      <c r="B44" s="8" t="s">
        <v>81</v>
      </c>
      <c r="C44" s="8"/>
      <c r="D44" s="8" t="s">
        <v>10</v>
      </c>
      <c r="E44" s="11">
        <v>625</v>
      </c>
      <c r="F44" s="14"/>
      <c r="G44" s="13"/>
      <c r="H44" s="9"/>
      <c r="I44" s="9"/>
      <c r="J44" s="10"/>
      <c r="K44" s="21" t="s">
        <v>11</v>
      </c>
    </row>
    <row r="45" spans="1:11" ht="12.75">
      <c r="A45" s="7">
        <v>43</v>
      </c>
      <c r="B45" s="8" t="s">
        <v>82</v>
      </c>
      <c r="C45" s="8"/>
      <c r="D45" s="8" t="s">
        <v>10</v>
      </c>
      <c r="E45" s="11"/>
      <c r="F45" s="14"/>
      <c r="G45" s="13"/>
      <c r="H45" s="9"/>
      <c r="I45" s="9"/>
      <c r="J45" s="12"/>
      <c r="K45" s="22"/>
    </row>
    <row r="46" spans="1:11" ht="12.75">
      <c r="A46" s="7">
        <v>44</v>
      </c>
      <c r="B46" s="21" t="s">
        <v>83</v>
      </c>
      <c r="C46" s="21"/>
      <c r="D46" s="21" t="s">
        <v>10</v>
      </c>
      <c r="E46" s="11">
        <f>1330+530</f>
        <v>1860</v>
      </c>
      <c r="F46" s="14"/>
      <c r="G46" s="13"/>
      <c r="H46" s="9"/>
      <c r="I46" s="23">
        <v>1330</v>
      </c>
      <c r="J46" s="12"/>
      <c r="K46" s="22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9.25390625" style="25" customWidth="1"/>
    <col min="2" max="2" width="25.625" style="24" customWidth="1"/>
    <col min="3" max="3" width="16.875" style="25" customWidth="1"/>
    <col min="4" max="4" width="8.375" style="25" customWidth="1"/>
    <col min="5" max="5" width="11.375" style="24" customWidth="1"/>
    <col min="6" max="6" width="7.00390625" style="0" customWidth="1"/>
    <col min="7" max="7" width="6.125" style="0" customWidth="1"/>
    <col min="8" max="8" width="6.375" style="26" customWidth="1"/>
    <col min="9" max="9" width="9.25390625" style="26" customWidth="1"/>
  </cols>
  <sheetData>
    <row r="1" spans="1:8" ht="15.75">
      <c r="A1"/>
      <c r="B1" s="1" t="s">
        <v>122</v>
      </c>
      <c r="C1"/>
      <c r="D1"/>
      <c r="E1"/>
      <c r="H1"/>
    </row>
    <row r="2" spans="1:8" ht="12.75">
      <c r="A2"/>
      <c r="B2"/>
      <c r="C2"/>
      <c r="D2"/>
      <c r="E2"/>
      <c r="H2"/>
    </row>
    <row r="3" spans="1:10" ht="38.25">
      <c r="A3" s="2" t="s">
        <v>0</v>
      </c>
      <c r="B3" s="2" t="s">
        <v>1</v>
      </c>
      <c r="C3" s="2" t="s">
        <v>3</v>
      </c>
      <c r="D3" s="2" t="s">
        <v>90</v>
      </c>
      <c r="E3" s="2" t="s">
        <v>4</v>
      </c>
      <c r="F3" s="3" t="s">
        <v>5</v>
      </c>
      <c r="G3" s="2" t="s">
        <v>7</v>
      </c>
      <c r="H3" s="2" t="s">
        <v>8</v>
      </c>
      <c r="I3" s="27" t="s">
        <v>9</v>
      </c>
      <c r="J3" s="6"/>
    </row>
    <row r="4" spans="1:10" ht="12.75">
      <c r="A4" s="35">
        <v>15</v>
      </c>
      <c r="B4" s="36" t="s">
        <v>95</v>
      </c>
      <c r="C4" s="37" t="s">
        <v>96</v>
      </c>
      <c r="D4" s="37">
        <v>43</v>
      </c>
      <c r="E4" s="38">
        <f>605+60+2035+1145+500</f>
        <v>4345</v>
      </c>
      <c r="F4" s="39"/>
      <c r="G4" s="37"/>
      <c r="H4" s="37">
        <v>2035</v>
      </c>
      <c r="I4" s="40">
        <v>1</v>
      </c>
      <c r="J4" s="31"/>
    </row>
    <row r="5" spans="1:10" ht="12.75">
      <c r="A5" s="35">
        <v>21</v>
      </c>
      <c r="B5" s="36" t="s">
        <v>104</v>
      </c>
      <c r="C5" s="37" t="s">
        <v>10</v>
      </c>
      <c r="D5" s="37">
        <v>29</v>
      </c>
      <c r="E5" s="38">
        <f>600+2000+475+755</f>
        <v>3830</v>
      </c>
      <c r="F5" s="39"/>
      <c r="G5" s="37"/>
      <c r="H5" s="37">
        <v>2000</v>
      </c>
      <c r="I5" s="40">
        <v>2</v>
      </c>
      <c r="J5" s="31"/>
    </row>
    <row r="6" spans="1:10" ht="12.75">
      <c r="A6" s="35">
        <v>44</v>
      </c>
      <c r="B6" s="36" t="s">
        <v>24</v>
      </c>
      <c r="C6" s="37" t="s">
        <v>10</v>
      </c>
      <c r="D6" s="37">
        <v>32</v>
      </c>
      <c r="E6" s="38">
        <f>380+630+620+670+590+480+460</f>
        <v>3830</v>
      </c>
      <c r="F6" s="39"/>
      <c r="G6" s="37"/>
      <c r="H6" s="37">
        <v>670</v>
      </c>
      <c r="I6" s="40">
        <v>2</v>
      </c>
      <c r="J6" s="31"/>
    </row>
    <row r="7" spans="1:10" ht="12.75">
      <c r="A7" s="35">
        <v>53</v>
      </c>
      <c r="B7" s="36" t="s">
        <v>117</v>
      </c>
      <c r="C7" s="37" t="s">
        <v>10</v>
      </c>
      <c r="D7" s="37">
        <v>31</v>
      </c>
      <c r="E7" s="38">
        <f>510+440+540+820+350+440+480</f>
        <v>3580</v>
      </c>
      <c r="F7" s="39"/>
      <c r="G7" s="37"/>
      <c r="H7" s="37">
        <v>820</v>
      </c>
      <c r="I7" s="40">
        <v>3</v>
      </c>
      <c r="J7" s="31"/>
    </row>
    <row r="8" spans="1:10" ht="12.75">
      <c r="A8" s="29">
        <v>29</v>
      </c>
      <c r="B8" s="32" t="s">
        <v>108</v>
      </c>
      <c r="C8" s="29" t="s">
        <v>10</v>
      </c>
      <c r="D8" s="29">
        <v>28</v>
      </c>
      <c r="E8" s="33">
        <f>590+670+670+480+640</f>
        <v>3050</v>
      </c>
      <c r="F8" s="30"/>
      <c r="G8" s="29"/>
      <c r="H8" s="29">
        <v>670</v>
      </c>
      <c r="I8" s="34">
        <v>4</v>
      </c>
      <c r="J8" s="31"/>
    </row>
    <row r="9" spans="1:10" ht="12.75">
      <c r="A9" s="29">
        <v>45</v>
      </c>
      <c r="B9" s="32" t="s">
        <v>38</v>
      </c>
      <c r="C9" s="29" t="s">
        <v>14</v>
      </c>
      <c r="D9" s="29">
        <v>24</v>
      </c>
      <c r="E9" s="33">
        <f>630+855+1145+380</f>
        <v>3010</v>
      </c>
      <c r="F9" s="30"/>
      <c r="G9" s="29"/>
      <c r="H9" s="29">
        <v>1145</v>
      </c>
      <c r="I9" s="34">
        <v>5</v>
      </c>
      <c r="J9" s="31"/>
    </row>
    <row r="10" spans="1:10" ht="12.75">
      <c r="A10" s="29">
        <v>3</v>
      </c>
      <c r="B10" s="32" t="s">
        <v>87</v>
      </c>
      <c r="C10" s="29" t="s">
        <v>10</v>
      </c>
      <c r="D10" s="29">
        <v>26</v>
      </c>
      <c r="E10" s="33">
        <f>965+660+410+230</f>
        <v>2265</v>
      </c>
      <c r="F10" s="30"/>
      <c r="G10" s="29"/>
      <c r="H10" s="29">
        <v>965</v>
      </c>
      <c r="I10" s="34">
        <v>6</v>
      </c>
      <c r="J10" s="31"/>
    </row>
    <row r="11" spans="1:10" ht="12.75">
      <c r="A11" s="29">
        <v>36</v>
      </c>
      <c r="B11" s="32" t="s">
        <v>15</v>
      </c>
      <c r="C11" s="29" t="s">
        <v>10</v>
      </c>
      <c r="D11" s="29">
        <v>33</v>
      </c>
      <c r="E11" s="33">
        <f>605+1315</f>
        <v>1920</v>
      </c>
      <c r="F11" s="30"/>
      <c r="G11" s="29"/>
      <c r="H11" s="29">
        <v>1315</v>
      </c>
      <c r="I11" s="34">
        <v>7</v>
      </c>
      <c r="J11" s="31"/>
    </row>
    <row r="12" spans="1:10" ht="12.75">
      <c r="A12" s="29">
        <v>47</v>
      </c>
      <c r="B12" s="32" t="s">
        <v>20</v>
      </c>
      <c r="C12" s="29" t="s">
        <v>10</v>
      </c>
      <c r="D12" s="29">
        <v>34</v>
      </c>
      <c r="E12" s="33">
        <f>445+700+405</f>
        <v>1550</v>
      </c>
      <c r="F12" s="30"/>
      <c r="G12" s="29"/>
      <c r="H12" s="29">
        <v>700</v>
      </c>
      <c r="I12" s="34">
        <v>8</v>
      </c>
      <c r="J12" s="31"/>
    </row>
    <row r="13" spans="1:10" ht="12.75">
      <c r="A13" s="29">
        <v>5</v>
      </c>
      <c r="B13" s="32" t="s">
        <v>89</v>
      </c>
      <c r="C13" s="29" t="s">
        <v>10</v>
      </c>
      <c r="D13" s="29">
        <v>54</v>
      </c>
      <c r="E13" s="33">
        <f>760+780</f>
        <v>1540</v>
      </c>
      <c r="F13" s="30"/>
      <c r="G13" s="29"/>
      <c r="H13" s="29">
        <v>780</v>
      </c>
      <c r="I13" s="34">
        <v>9</v>
      </c>
      <c r="J13" s="31"/>
    </row>
    <row r="14" spans="1:10" ht="12.75">
      <c r="A14" s="29">
        <v>57</v>
      </c>
      <c r="B14" s="32" t="s">
        <v>120</v>
      </c>
      <c r="C14" s="29" t="s">
        <v>10</v>
      </c>
      <c r="D14" s="29">
        <v>40</v>
      </c>
      <c r="E14" s="33">
        <f>470+610+400</f>
        <v>1480</v>
      </c>
      <c r="F14" s="30"/>
      <c r="G14" s="29"/>
      <c r="H14" s="29">
        <v>610</v>
      </c>
      <c r="I14" s="34">
        <v>10</v>
      </c>
      <c r="J14" s="31"/>
    </row>
    <row r="15" spans="1:10" ht="12.75">
      <c r="A15" s="29">
        <v>50</v>
      </c>
      <c r="B15" s="32" t="s">
        <v>114</v>
      </c>
      <c r="C15" s="29" t="s">
        <v>115</v>
      </c>
      <c r="D15" s="29">
        <v>29</v>
      </c>
      <c r="E15" s="33">
        <f>750+620</f>
        <v>1370</v>
      </c>
      <c r="F15" s="30"/>
      <c r="G15" s="29"/>
      <c r="H15" s="29">
        <v>750</v>
      </c>
      <c r="I15" s="34">
        <v>11</v>
      </c>
      <c r="J15" s="31"/>
    </row>
    <row r="16" spans="1:10" ht="12.75">
      <c r="A16" s="29">
        <v>4</v>
      </c>
      <c r="B16" s="32" t="s">
        <v>88</v>
      </c>
      <c r="C16" s="29" t="s">
        <v>10</v>
      </c>
      <c r="D16" s="29">
        <v>26</v>
      </c>
      <c r="E16" s="33">
        <f>485+770</f>
        <v>1255</v>
      </c>
      <c r="F16" s="30"/>
      <c r="G16" s="29"/>
      <c r="H16" s="29">
        <v>770</v>
      </c>
      <c r="I16" s="34">
        <v>12</v>
      </c>
      <c r="J16" s="31"/>
    </row>
    <row r="17" spans="1:10" ht="12.75">
      <c r="A17" s="29">
        <v>55</v>
      </c>
      <c r="B17" s="32" t="s">
        <v>118</v>
      </c>
      <c r="C17" s="29" t="s">
        <v>10</v>
      </c>
      <c r="D17" s="29">
        <v>19</v>
      </c>
      <c r="E17" s="33">
        <f>800+450</f>
        <v>1250</v>
      </c>
      <c r="F17" s="30"/>
      <c r="G17" s="29"/>
      <c r="H17" s="29">
        <v>800</v>
      </c>
      <c r="I17" s="34">
        <v>13</v>
      </c>
      <c r="J17" s="31"/>
    </row>
    <row r="18" spans="1:10" ht="12.75">
      <c r="A18" s="29">
        <v>12</v>
      </c>
      <c r="B18" s="32" t="s">
        <v>93</v>
      </c>
      <c r="C18" s="29" t="s">
        <v>14</v>
      </c>
      <c r="D18" s="29">
        <v>23</v>
      </c>
      <c r="E18" s="33">
        <f>740+435</f>
        <v>1175</v>
      </c>
      <c r="F18" s="30"/>
      <c r="G18" s="29"/>
      <c r="H18" s="29">
        <v>740</v>
      </c>
      <c r="I18" s="34">
        <v>14</v>
      </c>
      <c r="J18" s="31"/>
    </row>
    <row r="19" spans="1:10" ht="12.75">
      <c r="A19" s="29">
        <v>17</v>
      </c>
      <c r="B19" s="32" t="s">
        <v>98</v>
      </c>
      <c r="C19" s="29" t="s">
        <v>99</v>
      </c>
      <c r="D19" s="29">
        <v>35</v>
      </c>
      <c r="E19" s="33">
        <f>440+725</f>
        <v>1165</v>
      </c>
      <c r="F19" s="30"/>
      <c r="G19" s="29"/>
      <c r="H19" s="29">
        <v>725</v>
      </c>
      <c r="I19" s="34">
        <v>15</v>
      </c>
      <c r="J19" s="31"/>
    </row>
    <row r="20" spans="1:10" ht="25.5">
      <c r="A20" s="29">
        <v>22</v>
      </c>
      <c r="B20" s="32" t="s">
        <v>26</v>
      </c>
      <c r="C20" s="29" t="s">
        <v>27</v>
      </c>
      <c r="D20" s="29">
        <v>32</v>
      </c>
      <c r="E20" s="33">
        <f>100+490+575</f>
        <v>1165</v>
      </c>
      <c r="F20" s="30"/>
      <c r="G20" s="29"/>
      <c r="H20" s="29">
        <v>575</v>
      </c>
      <c r="I20" s="34">
        <v>16</v>
      </c>
      <c r="J20" s="31"/>
    </row>
    <row r="21" spans="1:10" ht="12.75">
      <c r="A21" s="29">
        <v>14</v>
      </c>
      <c r="B21" s="32" t="s">
        <v>94</v>
      </c>
      <c r="C21" s="29" t="s">
        <v>10</v>
      </c>
      <c r="D21" s="29">
        <v>28</v>
      </c>
      <c r="E21" s="33">
        <v>1125</v>
      </c>
      <c r="F21" s="30"/>
      <c r="G21" s="29"/>
      <c r="H21" s="29">
        <v>1125</v>
      </c>
      <c r="I21" s="34">
        <v>17</v>
      </c>
      <c r="J21" s="31"/>
    </row>
    <row r="22" spans="1:10" ht="12.75">
      <c r="A22" s="29">
        <v>18</v>
      </c>
      <c r="B22" s="32" t="s">
        <v>100</v>
      </c>
      <c r="C22" s="29" t="s">
        <v>101</v>
      </c>
      <c r="D22" s="29">
        <v>31</v>
      </c>
      <c r="E22" s="33">
        <v>1025</v>
      </c>
      <c r="F22" s="30"/>
      <c r="G22" s="29"/>
      <c r="H22" s="29">
        <v>1025</v>
      </c>
      <c r="I22" s="34">
        <v>18</v>
      </c>
      <c r="J22" s="31"/>
    </row>
    <row r="23" spans="1:10" ht="12.75">
      <c r="A23" s="29">
        <v>37</v>
      </c>
      <c r="B23" s="32" t="s">
        <v>77</v>
      </c>
      <c r="C23" s="29" t="s">
        <v>10</v>
      </c>
      <c r="D23" s="29">
        <v>26</v>
      </c>
      <c r="E23" s="33">
        <f>90+935</f>
        <v>1025</v>
      </c>
      <c r="F23" s="30"/>
      <c r="G23" s="29"/>
      <c r="H23" s="29">
        <v>935</v>
      </c>
      <c r="I23" s="34">
        <v>19</v>
      </c>
      <c r="J23" s="31"/>
    </row>
    <row r="24" spans="1:10" ht="12.75">
      <c r="A24" s="29">
        <v>23</v>
      </c>
      <c r="B24" s="32" t="s">
        <v>105</v>
      </c>
      <c r="C24" s="29" t="s">
        <v>10</v>
      </c>
      <c r="D24" s="29">
        <v>33</v>
      </c>
      <c r="E24" s="33">
        <v>935</v>
      </c>
      <c r="F24" s="30"/>
      <c r="G24" s="29"/>
      <c r="H24" s="29">
        <v>935</v>
      </c>
      <c r="I24" s="34">
        <v>20</v>
      </c>
      <c r="J24" s="31"/>
    </row>
    <row r="25" spans="1:10" ht="12.75">
      <c r="A25" s="29">
        <v>58</v>
      </c>
      <c r="B25" s="32" t="s">
        <v>25</v>
      </c>
      <c r="C25" s="29" t="s">
        <v>10</v>
      </c>
      <c r="D25" s="29">
        <v>26</v>
      </c>
      <c r="E25" s="33">
        <f>430+490</f>
        <v>920</v>
      </c>
      <c r="F25" s="30"/>
      <c r="G25" s="29"/>
      <c r="H25" s="29">
        <v>490</v>
      </c>
      <c r="I25" s="34">
        <v>21</v>
      </c>
      <c r="J25" s="31"/>
    </row>
    <row r="26" spans="1:10" ht="12.75">
      <c r="A26" s="29">
        <v>39</v>
      </c>
      <c r="B26" s="32" t="s">
        <v>113</v>
      </c>
      <c r="C26" s="29" t="s">
        <v>10</v>
      </c>
      <c r="D26" s="29">
        <v>41</v>
      </c>
      <c r="E26" s="33">
        <v>910</v>
      </c>
      <c r="F26" s="30"/>
      <c r="G26" s="29"/>
      <c r="H26" s="29">
        <v>910</v>
      </c>
      <c r="I26" s="34">
        <v>22</v>
      </c>
      <c r="J26" s="31"/>
    </row>
    <row r="27" spans="1:10" ht="12.75">
      <c r="A27" s="29">
        <v>49</v>
      </c>
      <c r="B27" s="32" t="s">
        <v>22</v>
      </c>
      <c r="C27" s="29" t="s">
        <v>10</v>
      </c>
      <c r="D27" s="29">
        <v>34</v>
      </c>
      <c r="E27" s="33">
        <f>500+380</f>
        <v>880</v>
      </c>
      <c r="F27" s="30"/>
      <c r="G27" s="29"/>
      <c r="H27" s="29">
        <v>500</v>
      </c>
      <c r="I27" s="34">
        <v>23</v>
      </c>
      <c r="J27" s="31"/>
    </row>
    <row r="28" spans="1:10" ht="12.75">
      <c r="A28" s="29">
        <v>32</v>
      </c>
      <c r="B28" s="32" t="s">
        <v>109</v>
      </c>
      <c r="C28" s="29" t="s">
        <v>10</v>
      </c>
      <c r="D28" s="29">
        <v>27</v>
      </c>
      <c r="E28" s="33">
        <f>470+330</f>
        <v>800</v>
      </c>
      <c r="F28" s="30"/>
      <c r="G28" s="29"/>
      <c r="H28" s="29">
        <v>470</v>
      </c>
      <c r="I28" s="34">
        <v>24</v>
      </c>
      <c r="J28" s="31"/>
    </row>
    <row r="29" spans="1:10" ht="12.75">
      <c r="A29" s="29">
        <v>31</v>
      </c>
      <c r="B29" s="32" t="s">
        <v>35</v>
      </c>
      <c r="C29" s="29" t="s">
        <v>10</v>
      </c>
      <c r="D29" s="29">
        <v>16</v>
      </c>
      <c r="E29" s="33">
        <f>70+560</f>
        <v>630</v>
      </c>
      <c r="F29" s="30"/>
      <c r="G29" s="29"/>
      <c r="H29" s="29">
        <v>560</v>
      </c>
      <c r="I29" s="34">
        <v>25</v>
      </c>
      <c r="J29" s="31"/>
    </row>
    <row r="30" spans="1:10" ht="12.75">
      <c r="A30" s="29">
        <v>60</v>
      </c>
      <c r="B30" s="32" t="s">
        <v>121</v>
      </c>
      <c r="C30" s="29" t="s">
        <v>10</v>
      </c>
      <c r="D30" s="29">
        <v>26</v>
      </c>
      <c r="E30" s="33">
        <v>520</v>
      </c>
      <c r="F30" s="30"/>
      <c r="G30" s="29"/>
      <c r="H30" s="29">
        <v>520</v>
      </c>
      <c r="I30" s="34">
        <v>26</v>
      </c>
      <c r="J30" s="31"/>
    </row>
    <row r="31" spans="1:10" ht="12.75">
      <c r="A31" s="29">
        <v>19</v>
      </c>
      <c r="B31" s="32" t="s">
        <v>102</v>
      </c>
      <c r="C31" s="29" t="s">
        <v>10</v>
      </c>
      <c r="D31" s="29">
        <v>27</v>
      </c>
      <c r="E31" s="33">
        <v>500</v>
      </c>
      <c r="F31" s="30"/>
      <c r="G31" s="29"/>
      <c r="H31" s="29">
        <v>500</v>
      </c>
      <c r="I31" s="34">
        <v>27</v>
      </c>
      <c r="J31" s="31"/>
    </row>
    <row r="32" spans="1:10" ht="12.75">
      <c r="A32" s="29">
        <v>2</v>
      </c>
      <c r="B32" s="32" t="s">
        <v>85</v>
      </c>
      <c r="C32" s="29" t="s">
        <v>86</v>
      </c>
      <c r="D32" s="29">
        <v>51</v>
      </c>
      <c r="E32" s="33">
        <v>470</v>
      </c>
      <c r="F32" s="30"/>
      <c r="G32" s="29"/>
      <c r="H32" s="29">
        <v>470</v>
      </c>
      <c r="I32" s="34">
        <v>28</v>
      </c>
      <c r="J32" s="31"/>
    </row>
    <row r="33" spans="1:10" ht="12.75">
      <c r="A33" s="29">
        <v>40</v>
      </c>
      <c r="B33" s="32" t="s">
        <v>12</v>
      </c>
      <c r="C33" s="29" t="s">
        <v>10</v>
      </c>
      <c r="D33" s="29">
        <v>30</v>
      </c>
      <c r="E33" s="33">
        <v>455</v>
      </c>
      <c r="F33" s="30"/>
      <c r="G33" s="29"/>
      <c r="H33" s="29">
        <v>455</v>
      </c>
      <c r="I33" s="34">
        <v>29</v>
      </c>
      <c r="J33" s="31"/>
    </row>
    <row r="34" spans="1:10" ht="12.75">
      <c r="A34" s="29">
        <v>41</v>
      </c>
      <c r="B34" s="32" t="s">
        <v>66</v>
      </c>
      <c r="C34" s="29" t="s">
        <v>10</v>
      </c>
      <c r="D34" s="29">
        <v>33</v>
      </c>
      <c r="E34" s="33">
        <v>350</v>
      </c>
      <c r="F34" s="30"/>
      <c r="G34" s="29"/>
      <c r="H34" s="29">
        <v>350</v>
      </c>
      <c r="I34" s="34">
        <v>30</v>
      </c>
      <c r="J34" s="31"/>
    </row>
    <row r="35" spans="1:10" ht="12.75">
      <c r="A35" s="29">
        <v>20</v>
      </c>
      <c r="B35" s="32" t="s">
        <v>103</v>
      </c>
      <c r="C35" s="29" t="s">
        <v>10</v>
      </c>
      <c r="D35" s="29">
        <v>33</v>
      </c>
      <c r="E35" s="33">
        <v>200</v>
      </c>
      <c r="F35" s="30"/>
      <c r="G35" s="29"/>
      <c r="H35" s="29">
        <v>200</v>
      </c>
      <c r="I35" s="34">
        <v>31</v>
      </c>
      <c r="J35" s="31"/>
    </row>
    <row r="36" spans="1:10" ht="12.75">
      <c r="A36" s="29">
        <v>16</v>
      </c>
      <c r="B36" s="32" t="s">
        <v>97</v>
      </c>
      <c r="C36" s="29" t="s">
        <v>96</v>
      </c>
      <c r="D36" s="29">
        <v>51</v>
      </c>
      <c r="E36" s="33">
        <v>90</v>
      </c>
      <c r="F36" s="30"/>
      <c r="G36" s="29"/>
      <c r="H36" s="29">
        <v>90</v>
      </c>
      <c r="I36" s="34">
        <v>32</v>
      </c>
      <c r="J36" s="31"/>
    </row>
    <row r="37" spans="1:10" ht="12.75">
      <c r="A37" s="29">
        <v>1</v>
      </c>
      <c r="B37" s="32" t="s">
        <v>84</v>
      </c>
      <c r="C37" s="29" t="s">
        <v>14</v>
      </c>
      <c r="D37" s="29">
        <v>55</v>
      </c>
      <c r="E37" s="33">
        <v>0</v>
      </c>
      <c r="F37" s="30"/>
      <c r="G37" s="29"/>
      <c r="H37" s="29"/>
      <c r="I37" s="28"/>
      <c r="J37" s="31"/>
    </row>
    <row r="38" spans="1:10" ht="12.75">
      <c r="A38" s="29">
        <v>8</v>
      </c>
      <c r="B38" s="32" t="s">
        <v>91</v>
      </c>
      <c r="C38" s="29" t="s">
        <v>10</v>
      </c>
      <c r="D38" s="29">
        <v>30</v>
      </c>
      <c r="E38" s="33">
        <v>0</v>
      </c>
      <c r="F38" s="30"/>
      <c r="G38" s="29"/>
      <c r="H38" s="29"/>
      <c r="I38" s="28"/>
      <c r="J38" s="31"/>
    </row>
    <row r="39" spans="1:10" ht="12.75">
      <c r="A39" s="29">
        <v>9</v>
      </c>
      <c r="B39" s="32" t="s">
        <v>92</v>
      </c>
      <c r="C39" s="29" t="s">
        <v>10</v>
      </c>
      <c r="D39" s="29">
        <v>28</v>
      </c>
      <c r="E39" s="33">
        <v>0</v>
      </c>
      <c r="F39" s="30"/>
      <c r="G39" s="29"/>
      <c r="H39" s="29"/>
      <c r="I39" s="28"/>
      <c r="J39" s="31"/>
    </row>
    <row r="40" spans="1:10" ht="12.75">
      <c r="A40" s="29">
        <v>24</v>
      </c>
      <c r="B40" s="32" t="s">
        <v>106</v>
      </c>
      <c r="C40" s="29" t="s">
        <v>10</v>
      </c>
      <c r="D40" s="29">
        <v>31</v>
      </c>
      <c r="E40" s="33">
        <v>0</v>
      </c>
      <c r="F40" s="30"/>
      <c r="G40" s="29"/>
      <c r="H40" s="29"/>
      <c r="I40" s="28"/>
      <c r="J40" s="31"/>
    </row>
    <row r="41" spans="1:10" ht="12.75">
      <c r="A41" s="29">
        <v>25</v>
      </c>
      <c r="B41" s="32" t="s">
        <v>107</v>
      </c>
      <c r="C41" s="29" t="s">
        <v>10</v>
      </c>
      <c r="D41" s="29">
        <v>18</v>
      </c>
      <c r="E41" s="33">
        <v>0</v>
      </c>
      <c r="F41" s="30"/>
      <c r="G41" s="29"/>
      <c r="H41" s="29"/>
      <c r="I41" s="28"/>
      <c r="J41" s="31"/>
    </row>
    <row r="42" spans="1:10" ht="12.75">
      <c r="A42" s="29">
        <v>33</v>
      </c>
      <c r="B42" s="32" t="s">
        <v>110</v>
      </c>
      <c r="C42" s="29" t="s">
        <v>10</v>
      </c>
      <c r="D42" s="29">
        <v>27</v>
      </c>
      <c r="E42" s="33">
        <v>0</v>
      </c>
      <c r="F42" s="30"/>
      <c r="G42" s="29"/>
      <c r="H42" s="29"/>
      <c r="I42" s="28"/>
      <c r="J42" s="31"/>
    </row>
    <row r="43" spans="1:10" ht="12.75">
      <c r="A43" s="29">
        <v>34</v>
      </c>
      <c r="B43" s="32" t="s">
        <v>111</v>
      </c>
      <c r="C43" s="29" t="s">
        <v>10</v>
      </c>
      <c r="D43" s="29">
        <v>27</v>
      </c>
      <c r="E43" s="33">
        <v>0</v>
      </c>
      <c r="F43" s="30"/>
      <c r="G43" s="29"/>
      <c r="H43" s="29"/>
      <c r="I43" s="28"/>
      <c r="J43" s="31"/>
    </row>
    <row r="44" spans="1:10" ht="12.75">
      <c r="A44" s="29">
        <v>35</v>
      </c>
      <c r="B44" s="32" t="s">
        <v>112</v>
      </c>
      <c r="C44" s="29" t="s">
        <v>10</v>
      </c>
      <c r="D44" s="29">
        <v>56</v>
      </c>
      <c r="E44" s="33">
        <v>0</v>
      </c>
      <c r="F44" s="30"/>
      <c r="G44" s="29"/>
      <c r="H44" s="29"/>
      <c r="I44" s="28"/>
      <c r="J44" s="31"/>
    </row>
    <row r="45" spans="1:10" ht="12.75">
      <c r="A45" s="29">
        <v>38</v>
      </c>
      <c r="B45" s="32" t="s">
        <v>73</v>
      </c>
      <c r="C45" s="29" t="s">
        <v>74</v>
      </c>
      <c r="D45" s="29">
        <v>30</v>
      </c>
      <c r="E45" s="33">
        <v>0</v>
      </c>
      <c r="F45" s="30"/>
      <c r="G45" s="29"/>
      <c r="H45" s="29"/>
      <c r="I45" s="28"/>
      <c r="J45" s="31"/>
    </row>
    <row r="46" spans="1:10" ht="25.5">
      <c r="A46" s="29">
        <v>43</v>
      </c>
      <c r="B46" s="32" t="s">
        <v>65</v>
      </c>
      <c r="C46" s="29" t="s">
        <v>27</v>
      </c>
      <c r="D46" s="29">
        <v>23</v>
      </c>
      <c r="E46" s="33">
        <v>0</v>
      </c>
      <c r="F46" s="30"/>
      <c r="G46" s="29"/>
      <c r="H46" s="29"/>
      <c r="I46" s="28"/>
      <c r="J46" s="31"/>
    </row>
    <row r="47" spans="1:10" ht="12.75">
      <c r="A47" s="29">
        <v>51</v>
      </c>
      <c r="B47" s="32" t="s">
        <v>116</v>
      </c>
      <c r="C47" s="29" t="s">
        <v>10</v>
      </c>
      <c r="D47" s="29">
        <v>28</v>
      </c>
      <c r="E47" s="33">
        <v>0</v>
      </c>
      <c r="F47" s="30"/>
      <c r="G47" s="29"/>
      <c r="H47" s="29"/>
      <c r="I47" s="28"/>
      <c r="J47" s="31"/>
    </row>
    <row r="48" spans="1:10" ht="12.75">
      <c r="A48" s="29">
        <v>56</v>
      </c>
      <c r="B48" s="32" t="s">
        <v>119</v>
      </c>
      <c r="C48" s="29" t="s">
        <v>10</v>
      </c>
      <c r="D48" s="29">
        <v>41</v>
      </c>
      <c r="E48" s="33">
        <v>0</v>
      </c>
      <c r="F48" s="30"/>
      <c r="G48" s="29"/>
      <c r="H48" s="29"/>
      <c r="I48" s="28"/>
      <c r="J48" s="31"/>
    </row>
    <row r="49" spans="1:10" ht="12.75">
      <c r="A49" s="29"/>
      <c r="B49" s="29"/>
      <c r="C49" s="29"/>
      <c r="D49" s="29"/>
      <c r="E49" s="29"/>
      <c r="F49" s="30"/>
      <c r="G49" s="29"/>
      <c r="H49" s="29"/>
      <c r="I49" s="28"/>
      <c r="J49" s="31"/>
    </row>
    <row r="50" spans="1:10" ht="12.75">
      <c r="A50" s="29"/>
      <c r="B50" s="29"/>
      <c r="C50" s="29"/>
      <c r="D50" s="29"/>
      <c r="E50" s="29"/>
      <c r="F50" s="30"/>
      <c r="G50" s="29"/>
      <c r="H50" s="29"/>
      <c r="I50" s="28"/>
      <c r="J50" s="31"/>
    </row>
    <row r="51" spans="1:10" ht="12.75">
      <c r="A51" s="29"/>
      <c r="B51" s="29"/>
      <c r="C51" s="29"/>
      <c r="D51" s="29"/>
      <c r="E51" s="29"/>
      <c r="F51" s="30"/>
      <c r="G51" s="29"/>
      <c r="H51" s="29"/>
      <c r="I51" s="28"/>
      <c r="J51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cp:lastPrinted>2015-07-13T11:48:55Z</cp:lastPrinted>
  <dcterms:created xsi:type="dcterms:W3CDTF">2015-05-18T09:53:38Z</dcterms:created>
  <dcterms:modified xsi:type="dcterms:W3CDTF">2015-09-27T11:55:21Z</dcterms:modified>
  <cp:category/>
  <cp:version/>
  <cp:contentType/>
  <cp:contentStatus/>
</cp:coreProperties>
</file>